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23520" windowHeight="9975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Arkusz1!$A$1:$R$39</definedName>
  </definedNames>
  <calcPr calcId="125725"/>
</workbook>
</file>

<file path=xl/calcChain.xml><?xml version="1.0" encoding="utf-8"?>
<calcChain xmlns="http://schemas.openxmlformats.org/spreadsheetml/2006/main">
  <c r="R16" i="1"/>
  <c r="R11" s="1"/>
  <c r="I11"/>
  <c r="F11"/>
  <c r="F10" s="1"/>
  <c r="G11"/>
  <c r="H11"/>
  <c r="E11"/>
  <c r="G23"/>
  <c r="H23"/>
  <c r="I23"/>
  <c r="F23"/>
  <c r="R26"/>
  <c r="E26"/>
  <c r="E23" s="1"/>
  <c r="R30"/>
  <c r="R19"/>
  <c r="R20"/>
  <c r="R21"/>
  <c r="R12"/>
  <c r="G17"/>
  <c r="H17"/>
  <c r="I17"/>
  <c r="H10"/>
  <c r="I10"/>
  <c r="E33"/>
  <c r="G33"/>
  <c r="H33"/>
  <c r="H22" s="1"/>
  <c r="I33"/>
  <c r="F33"/>
  <c r="R25"/>
  <c r="R23" s="1"/>
  <c r="F17"/>
  <c r="E17"/>
  <c r="R18"/>
  <c r="R14"/>
  <c r="R15"/>
  <c r="R17"/>
  <c r="R34"/>
  <c r="R39"/>
  <c r="R13"/>
  <c r="E13"/>
  <c r="G10"/>
  <c r="E8" l="1"/>
  <c r="H9"/>
  <c r="I9"/>
  <c r="G9"/>
  <c r="E10"/>
  <c r="E9"/>
  <c r="F9"/>
  <c r="R8"/>
  <c r="F8"/>
  <c r="H8"/>
  <c r="I8"/>
  <c r="G8"/>
  <c r="I22"/>
  <c r="G22"/>
  <c r="H7"/>
  <c r="R33"/>
  <c r="F22"/>
  <c r="E7" l="1"/>
  <c r="R10"/>
  <c r="R22"/>
  <c r="R9"/>
  <c r="R7" s="1"/>
  <c r="F7"/>
  <c r="G7"/>
  <c r="I7"/>
</calcChain>
</file>

<file path=xl/sharedStrings.xml><?xml version="1.0" encoding="utf-8"?>
<sst xmlns="http://schemas.openxmlformats.org/spreadsheetml/2006/main" count="88" uniqueCount="58">
  <si>
    <t>Nazwa i cel</t>
  </si>
  <si>
    <t>koordynująca</t>
  </si>
  <si>
    <t>Łączne nakłady</t>
  </si>
  <si>
    <t>finansowe</t>
  </si>
  <si>
    <t>- wydatki bieżące</t>
  </si>
  <si>
    <t>- wydatki majątkowe</t>
  </si>
  <si>
    <t>Projekt OKNO NA ŚWIAT - Promocja integracji społecznej.Rozwój i upowszechnianie aktywnej integracji</t>
  </si>
  <si>
    <t>Powiatowe Centrum Pomocy Rodzinie</t>
  </si>
  <si>
    <t>2010-2014</t>
  </si>
  <si>
    <t>Projekt Kadra to kapitał - poprawa dostepu do zatrudnienia oraz wspieranie aktywnosci zawodowej w regionie. - Poprawa dostepu do zatrudnienia oraz wspieranie aktywnosci zawodowej w regionie.</t>
  </si>
  <si>
    <t>Powiatowy Urząd Pracy</t>
  </si>
  <si>
    <t>2011-2013</t>
  </si>
  <si>
    <t>Starostwo Powiatowe w Wołominie</t>
  </si>
  <si>
    <t>2012-2016</t>
  </si>
  <si>
    <t>2011-2016</t>
  </si>
  <si>
    <t>Projekt kluczowy EA - rozwój elektroniczej administracji w samorządach województwa mazowieckiego - Projekt kluczowy EA - rozwój elektroniczej administracji w samorządach województwa mazowieckiego</t>
  </si>
  <si>
    <t>Projekt kluczowy BW przyspieszenie wzrostu konkurencyjności województwa mazowieckiego - Projekt kluczowy BW przyspieszenie wzrostu konkurencyjności województwa mazowieckiego</t>
  </si>
  <si>
    <t>Dotacja dla Gminy Ząbki na realizację zadania z zakresu powiatowych dróg publicznych na terenie gminy Ząbki - przebudowa tunelu drogowego pod torami kolejowymi w ciągu ulic Wojska Polskiego i Orlej -</t>
  </si>
  <si>
    <t>2012-2013</t>
  </si>
  <si>
    <t>Projekt przebudowy ul. Piłsudskiego i ul. Radzymińskiej w Wołominie -</t>
  </si>
  <si>
    <t>Umowa na prowadzenie ŚDS Ząbki - Stworzenie warunków do zwiększenia aktywności społecznej mieszkańców</t>
  </si>
  <si>
    <t>2012-2015</t>
  </si>
  <si>
    <t>Analiza kosztów zakupu oraz przygotowanie postepowania przetargowego na zakup energii elektrycznej dla jednostek organizacyjnych Powiatu -</t>
  </si>
  <si>
    <t>Projekt Bądź aktywny odniesiesz sukces.</t>
  </si>
  <si>
    <t xml:space="preserve">Przekazanie zadań transportu zbiorowego w zakresie przejazdów na liniach kolejowych łączących Wołomin z Warszawą </t>
  </si>
  <si>
    <t>Umowa - Przewóz zwłok - Zapewnienie przewozu zwłok i szczatków ludzkich znalezionych w miejscach publicznych</t>
  </si>
  <si>
    <t>Leonardo da Vinci - uczenie się przez całe życie</t>
  </si>
  <si>
    <t>2013-2014</t>
  </si>
  <si>
    <t>2008-2013</t>
  </si>
  <si>
    <t>2009-2013</t>
  </si>
  <si>
    <t>Zapewnienie ochrony obiektów dla Starostwa Powiatowego w Wołominie</t>
  </si>
  <si>
    <t>2013-2015</t>
  </si>
  <si>
    <t>Zespół Szkół Terenów Zieleni</t>
  </si>
  <si>
    <t xml:space="preserve">Jednostka realizująca </t>
  </si>
  <si>
    <t>Okres realizacji</t>
  </si>
  <si>
    <t>Łączne nakłady finansowe</t>
  </si>
  <si>
    <t>Limit zobowiazań</t>
  </si>
  <si>
    <t>Limit zobowiązań</t>
  </si>
  <si>
    <t>Zakup sprzętu dla Szpitala i modernizacja oddziałów szpitalnych - Dotacja na dofinansowanie zakupu sprzętu i modernizacja oddziałów szpitalnych</t>
  </si>
  <si>
    <t>Kompleksowa modernizacja ewidencji gruntów w zakresie założenia ewidencji budynków i lokali wraz z weryfikacją użytków gruntowych oraz założenie i weryfikacja osnowy geodezyjnej.</t>
  </si>
  <si>
    <t>Projekt i budowa Powiatowego Centrum Pomocy Rodzinir przy ul.Broniewskiego w Wołominie</t>
  </si>
  <si>
    <t>Wydatki na przedsięwzięcia -ogółem (1.1.+1.2.+1.3.) z tego:</t>
  </si>
  <si>
    <t>Lp.</t>
  </si>
  <si>
    <t>1.</t>
  </si>
  <si>
    <t>Jednostka odpowiedzialna lub koordynująca program</t>
  </si>
  <si>
    <t xml:space="preserve">od do </t>
  </si>
  <si>
    <t>Limity wydatków w poszczególnych latach (wszystkie lata)</t>
  </si>
  <si>
    <t>1.a.</t>
  </si>
  <si>
    <t>1.b.</t>
  </si>
  <si>
    <t>1.1.</t>
  </si>
  <si>
    <t>Wydatki na programy,projekty lub zadania związane z programami realizowanymi z udziałem środków, o których mowa w art.5 ust.1 pkt 2 i 3 ustawy z dnia 27 sierpnia 2009 r. o finansach publicznych(Dz.U.Nr 157,poz 1240, z późn.zm.) z tego:</t>
  </si>
  <si>
    <t>1.2.</t>
  </si>
  <si>
    <t>Wydatki na  programy,projekty,zadania związane z umowami partnerstwa publiczno-prywatnego z tego:</t>
  </si>
  <si>
    <t xml:space="preserve">Wydatki na programy,projekty,zadania pozostałe (inne niż wymienione w pkt.1.1. i 1.2.) </t>
  </si>
  <si>
    <t>1.3.</t>
  </si>
  <si>
    <t xml:space="preserve">Wykaz przedsięwzięć wieloletnich do WPF </t>
  </si>
  <si>
    <t>Projekt "Wiedza i umiejętności kluczem do przyszłości"</t>
  </si>
  <si>
    <t>LO Urle</t>
  </si>
</sst>
</file>

<file path=xl/styles.xml><?xml version="1.0" encoding="utf-8"?>
<styleSheet xmlns="http://schemas.openxmlformats.org/spreadsheetml/2006/main">
  <numFmts count="1">
    <numFmt numFmtId="164" formatCode="###,###,###,##0.00"/>
  </numFmts>
  <fonts count="7">
    <font>
      <sz val="11"/>
      <color theme="1"/>
      <name val="Czcionka tekstu podstawowego"/>
      <family val="2"/>
      <charset val="238"/>
    </font>
    <font>
      <sz val="9"/>
      <color theme="1"/>
      <name val="Arial Narrow"/>
      <family val="2"/>
      <charset val="238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2"/>
      <color theme="1"/>
      <name val="Czcionka tekstu podstawowego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left" wrapText="1"/>
    </xf>
    <xf numFmtId="164" fontId="4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left" wrapText="1"/>
    </xf>
    <xf numFmtId="164" fontId="5" fillId="0" borderId="1" xfId="0" applyNumberFormat="1" applyFont="1" applyBorder="1" applyAlignment="1">
      <alignment horizontal="right" wrapText="1"/>
    </xf>
    <xf numFmtId="0" fontId="6" fillId="0" borderId="0" xfId="0" applyFont="1"/>
    <xf numFmtId="4" fontId="4" fillId="0" borderId="1" xfId="0" applyNumberFormat="1" applyFont="1" applyBorder="1" applyAlignment="1">
      <alignment horizontal="right" wrapText="1"/>
    </xf>
    <xf numFmtId="4" fontId="5" fillId="0" borderId="1" xfId="0" applyNumberFormat="1" applyFont="1" applyBorder="1" applyAlignment="1">
      <alignment horizontal="right" wrapText="1"/>
    </xf>
    <xf numFmtId="0" fontId="4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164" fontId="4" fillId="0" borderId="5" xfId="0" applyNumberFormat="1" applyFont="1" applyBorder="1" applyAlignment="1">
      <alignment horizontal="right" wrapText="1"/>
    </xf>
    <xf numFmtId="4" fontId="4" fillId="0" borderId="3" xfId="0" applyNumberFormat="1" applyFont="1" applyBorder="1" applyAlignment="1">
      <alignment horizontal="right" wrapText="1"/>
    </xf>
    <xf numFmtId="0" fontId="4" fillId="3" borderId="4" xfId="0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left" wrapText="1"/>
    </xf>
    <xf numFmtId="4" fontId="5" fillId="4" borderId="1" xfId="0" applyNumberFormat="1" applyFont="1" applyFill="1" applyBorder="1" applyAlignment="1">
      <alignment horizontal="right" wrapText="1"/>
    </xf>
    <xf numFmtId="0" fontId="4" fillId="5" borderId="1" xfId="0" applyFont="1" applyFill="1" applyBorder="1" applyAlignment="1">
      <alignment horizontal="left" wrapText="1"/>
    </xf>
    <xf numFmtId="4" fontId="4" fillId="5" borderId="1" xfId="0" applyNumberFormat="1" applyFont="1" applyFill="1" applyBorder="1" applyAlignment="1">
      <alignment horizontal="right" wrapText="1"/>
    </xf>
    <xf numFmtId="0" fontId="5" fillId="5" borderId="1" xfId="0" applyFont="1" applyFill="1" applyBorder="1" applyAlignment="1">
      <alignment horizontal="left" wrapText="1"/>
    </xf>
    <xf numFmtId="4" fontId="5" fillId="5" borderId="1" xfId="0" applyNumberFormat="1" applyFont="1" applyFill="1" applyBorder="1" applyAlignment="1">
      <alignment horizontal="right" wrapText="1"/>
    </xf>
    <xf numFmtId="0" fontId="4" fillId="4" borderId="1" xfId="0" applyFont="1" applyFill="1" applyBorder="1" applyAlignment="1">
      <alignment horizontal="left" wrapText="1"/>
    </xf>
    <xf numFmtId="4" fontId="4" fillId="4" borderId="1" xfId="0" applyNumberFormat="1" applyFont="1" applyFill="1" applyBorder="1" applyAlignment="1">
      <alignment horizontal="right" wrapText="1"/>
    </xf>
    <xf numFmtId="164" fontId="5" fillId="5" borderId="1" xfId="0" applyNumberFormat="1" applyFont="1" applyFill="1" applyBorder="1" applyAlignment="1">
      <alignment horizontal="right" wrapText="1"/>
    </xf>
    <xf numFmtId="164" fontId="4" fillId="4" borderId="1" xfId="0" applyNumberFormat="1" applyFont="1" applyFill="1" applyBorder="1" applyAlignment="1">
      <alignment horizontal="right" wrapText="1"/>
    </xf>
    <xf numFmtId="0" fontId="4" fillId="5" borderId="4" xfId="0" applyFont="1" applyFill="1" applyBorder="1" applyAlignment="1">
      <alignment horizontal="center" vertical="center" wrapText="1"/>
    </xf>
    <xf numFmtId="4" fontId="4" fillId="5" borderId="3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wrapText="1"/>
    </xf>
    <xf numFmtId="0" fontId="0" fillId="2" borderId="0" xfId="0" applyFill="1" applyBorder="1"/>
    <xf numFmtId="4" fontId="4" fillId="2" borderId="0" xfId="0" applyNumberFormat="1" applyFont="1" applyFill="1" applyBorder="1" applyAlignment="1">
      <alignment horizontal="right" wrapText="1"/>
    </xf>
    <xf numFmtId="0" fontId="5" fillId="2" borderId="0" xfId="0" applyFont="1" applyFill="1" applyBorder="1" applyAlignment="1">
      <alignment horizontal="left" wrapText="1"/>
    </xf>
    <xf numFmtId="4" fontId="5" fillId="2" borderId="0" xfId="0" applyNumberFormat="1" applyFont="1" applyFill="1" applyBorder="1" applyAlignment="1">
      <alignment horizontal="right" wrapText="1"/>
    </xf>
    <xf numFmtId="164" fontId="4" fillId="2" borderId="0" xfId="0" applyNumberFormat="1" applyFont="1" applyFill="1" applyBorder="1" applyAlignment="1">
      <alignment horizontal="right" wrapText="1"/>
    </xf>
    <xf numFmtId="164" fontId="5" fillId="2" borderId="0" xfId="0" applyNumberFormat="1" applyFont="1" applyFill="1" applyBorder="1" applyAlignment="1">
      <alignment horizontal="right" wrapText="1"/>
    </xf>
    <xf numFmtId="4" fontId="4" fillId="3" borderId="4" xfId="0" applyNumberFormat="1" applyFont="1" applyFill="1" applyBorder="1" applyAlignment="1">
      <alignment horizontal="right" wrapText="1"/>
    </xf>
    <xf numFmtId="0" fontId="0" fillId="3" borderId="7" xfId="0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/>
    </xf>
    <xf numFmtId="0" fontId="0" fillId="0" borderId="13" xfId="0" applyBorder="1"/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0" fillId="3" borderId="4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2" borderId="1" xfId="0" applyFill="1" applyBorder="1"/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left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52"/>
  <sheetViews>
    <sheetView tabSelected="1" view="pageBreakPreview" topLeftCell="A28" zoomScale="62" zoomScaleNormal="100" zoomScaleSheetLayoutView="62" workbookViewId="0">
      <selection activeCell="M12" sqref="M12"/>
    </sheetView>
  </sheetViews>
  <sheetFormatPr defaultRowHeight="14.25"/>
  <cols>
    <col min="1" max="1" width="5.5" customWidth="1"/>
    <col min="2" max="2" width="39.25" customWidth="1"/>
    <col min="3" max="3" width="13.375" customWidth="1"/>
    <col min="5" max="5" width="12.375" customWidth="1"/>
    <col min="6" max="6" width="12.625" customWidth="1"/>
    <col min="7" max="17" width="10.625" customWidth="1"/>
    <col min="18" max="18" width="12.375" customWidth="1"/>
  </cols>
  <sheetData>
    <row r="1" spans="1:18" ht="15">
      <c r="B1" s="1"/>
    </row>
    <row r="2" spans="1:18" ht="26.25" customHeight="1">
      <c r="B2" s="2"/>
      <c r="D2" s="8" t="s">
        <v>55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8" ht="26.25" customHeight="1" thickBot="1">
      <c r="B3" s="3"/>
    </row>
    <row r="4" spans="1:18" ht="26.25" customHeight="1">
      <c r="A4" s="42" t="s">
        <v>42</v>
      </c>
      <c r="B4" s="65" t="s">
        <v>0</v>
      </c>
      <c r="C4" s="68" t="s">
        <v>44</v>
      </c>
      <c r="D4" s="43" t="s">
        <v>34</v>
      </c>
      <c r="E4" s="43" t="s">
        <v>2</v>
      </c>
      <c r="F4" s="66" t="s">
        <v>46</v>
      </c>
      <c r="G4" s="69"/>
      <c r="H4" s="69"/>
      <c r="I4" s="69"/>
      <c r="J4" s="69"/>
      <c r="K4" s="69"/>
      <c r="L4" s="69"/>
      <c r="M4" s="69"/>
      <c r="N4" s="69"/>
      <c r="O4" s="69"/>
      <c r="P4" s="69"/>
      <c r="Q4" s="70"/>
      <c r="R4" s="63" t="s">
        <v>37</v>
      </c>
    </row>
    <row r="5" spans="1:18" ht="38.25" customHeight="1">
      <c r="A5" s="44"/>
      <c r="B5" s="66"/>
      <c r="C5" s="61"/>
      <c r="D5" s="31" t="s">
        <v>45</v>
      </c>
      <c r="E5" s="33" t="s">
        <v>3</v>
      </c>
      <c r="F5" s="32">
        <v>2013</v>
      </c>
      <c r="G5" s="31">
        <v>2014</v>
      </c>
      <c r="H5" s="31">
        <v>2015</v>
      </c>
      <c r="I5" s="31">
        <v>2016</v>
      </c>
      <c r="J5" s="32">
        <v>2017</v>
      </c>
      <c r="K5" s="31">
        <v>2018</v>
      </c>
      <c r="L5" s="31">
        <v>2019</v>
      </c>
      <c r="M5" s="31">
        <v>2020</v>
      </c>
      <c r="N5" s="32">
        <v>2021</v>
      </c>
      <c r="O5" s="31">
        <v>2022</v>
      </c>
      <c r="P5" s="31">
        <v>2023</v>
      </c>
      <c r="Q5" s="31">
        <v>2024</v>
      </c>
      <c r="R5" s="64"/>
    </row>
    <row r="6" spans="1:18" ht="0.75" customHeight="1" thickBot="1">
      <c r="A6" s="45"/>
      <c r="B6" s="67"/>
      <c r="C6" s="46" t="s">
        <v>1</v>
      </c>
      <c r="D6" s="46"/>
      <c r="E6" s="46"/>
      <c r="F6" s="47"/>
      <c r="G6" s="48"/>
      <c r="H6" s="48"/>
      <c r="I6" s="48"/>
      <c r="J6" s="58"/>
      <c r="K6" s="58"/>
      <c r="L6" s="58"/>
      <c r="M6" s="58"/>
      <c r="N6" s="58"/>
      <c r="O6" s="58"/>
      <c r="P6" s="58"/>
      <c r="Q6" s="58"/>
      <c r="R6" s="49"/>
    </row>
    <row r="7" spans="1:18" ht="26.25" customHeight="1">
      <c r="A7" s="50" t="s">
        <v>43</v>
      </c>
      <c r="B7" s="17" t="s">
        <v>41</v>
      </c>
      <c r="C7" s="17"/>
      <c r="D7" s="17"/>
      <c r="E7" s="41">
        <f>SUM(E8+E9)</f>
        <v>69300219</v>
      </c>
      <c r="F7" s="41">
        <f>SUM(F8+F9)</f>
        <v>17497107</v>
      </c>
      <c r="G7" s="41">
        <f t="shared" ref="G7:I7" si="0">SUM(G8+G9)</f>
        <v>9317011</v>
      </c>
      <c r="H7" s="41">
        <f t="shared" si="0"/>
        <v>9106238</v>
      </c>
      <c r="I7" s="41">
        <f t="shared" si="0"/>
        <v>5143735</v>
      </c>
      <c r="J7" s="41"/>
      <c r="K7" s="41"/>
      <c r="L7" s="41"/>
      <c r="M7" s="41"/>
      <c r="N7" s="41"/>
      <c r="O7" s="41"/>
      <c r="P7" s="41"/>
      <c r="Q7" s="41"/>
      <c r="R7" s="41">
        <f>SUM(R8:R9)</f>
        <v>38915514</v>
      </c>
    </row>
    <row r="8" spans="1:18" ht="28.5" customHeight="1">
      <c r="A8" s="52" t="s">
        <v>47</v>
      </c>
      <c r="B8" s="18" t="s">
        <v>4</v>
      </c>
      <c r="C8" s="18"/>
      <c r="D8" s="18"/>
      <c r="E8" s="19">
        <f>SUM(E11+E23)</f>
        <v>59403986</v>
      </c>
      <c r="F8" s="19">
        <f>SUM(F11+F23)</f>
        <v>14221071</v>
      </c>
      <c r="G8" s="19">
        <f t="shared" ref="G8:I8" si="1">SUM(G11+G23)</f>
        <v>8586617</v>
      </c>
      <c r="H8" s="19">
        <f t="shared" si="1"/>
        <v>8606238</v>
      </c>
      <c r="I8" s="19">
        <f t="shared" si="1"/>
        <v>4643735</v>
      </c>
      <c r="J8" s="19"/>
      <c r="K8" s="19"/>
      <c r="L8" s="19"/>
      <c r="M8" s="19"/>
      <c r="N8" s="19"/>
      <c r="O8" s="19"/>
      <c r="P8" s="19"/>
      <c r="Q8" s="19"/>
      <c r="R8" s="19">
        <f>SUM(R11+R23)</f>
        <v>35083894</v>
      </c>
    </row>
    <row r="9" spans="1:18" ht="26.25" customHeight="1">
      <c r="A9" s="52" t="s">
        <v>48</v>
      </c>
      <c r="B9" s="18" t="s">
        <v>5</v>
      </c>
      <c r="C9" s="18"/>
      <c r="D9" s="18"/>
      <c r="E9" s="19">
        <f t="shared" ref="E9:R9" si="2">SUM(E17+E33)</f>
        <v>9896233</v>
      </c>
      <c r="F9" s="19">
        <f t="shared" si="2"/>
        <v>3276036</v>
      </c>
      <c r="G9" s="19">
        <f t="shared" si="2"/>
        <v>730394</v>
      </c>
      <c r="H9" s="19">
        <f t="shared" si="2"/>
        <v>500000</v>
      </c>
      <c r="I9" s="19">
        <f t="shared" si="2"/>
        <v>500000</v>
      </c>
      <c r="J9" s="19"/>
      <c r="K9" s="19"/>
      <c r="L9" s="19"/>
      <c r="M9" s="19"/>
      <c r="N9" s="19"/>
      <c r="O9" s="19"/>
      <c r="P9" s="19"/>
      <c r="Q9" s="19"/>
      <c r="R9" s="19">
        <f t="shared" si="2"/>
        <v>3831620</v>
      </c>
    </row>
    <row r="10" spans="1:18" ht="74.25" customHeight="1">
      <c r="A10" s="53" t="s">
        <v>49</v>
      </c>
      <c r="B10" s="20" t="s">
        <v>50</v>
      </c>
      <c r="C10" s="20"/>
      <c r="D10" s="20"/>
      <c r="E10" s="21">
        <f>SUM(E11+E17)</f>
        <v>26934562</v>
      </c>
      <c r="F10" s="21">
        <f t="shared" ref="F10:I10" si="3">SUM(F11+F17)</f>
        <v>7479159</v>
      </c>
      <c r="G10" s="21">
        <f t="shared" si="3"/>
        <v>891421</v>
      </c>
      <c r="H10" s="21">
        <f t="shared" si="3"/>
        <v>0</v>
      </c>
      <c r="I10" s="21">
        <f t="shared" si="3"/>
        <v>0</v>
      </c>
      <c r="J10" s="21"/>
      <c r="K10" s="21"/>
      <c r="L10" s="21"/>
      <c r="M10" s="21"/>
      <c r="N10" s="21"/>
      <c r="O10" s="21"/>
      <c r="P10" s="21"/>
      <c r="Q10" s="21"/>
      <c r="R10" s="21">
        <f>SUM(R11+R17)</f>
        <v>8370580</v>
      </c>
    </row>
    <row r="11" spans="1:18" ht="28.5" customHeight="1">
      <c r="A11" s="53"/>
      <c r="B11" s="22" t="s">
        <v>4</v>
      </c>
      <c r="C11" s="22"/>
      <c r="D11" s="22"/>
      <c r="E11" s="23">
        <f>SUM(E12:E16)</f>
        <v>26914942</v>
      </c>
      <c r="F11" s="23">
        <f t="shared" ref="F11:H11" si="4">SUM(F12:F16)</f>
        <v>7459539</v>
      </c>
      <c r="G11" s="23">
        <f t="shared" si="4"/>
        <v>891421</v>
      </c>
      <c r="H11" s="23">
        <f t="shared" si="4"/>
        <v>0</v>
      </c>
      <c r="I11" s="23">
        <f>SUM(I12:I16)</f>
        <v>0</v>
      </c>
      <c r="J11" s="23"/>
      <c r="K11" s="23"/>
      <c r="L11" s="23"/>
      <c r="M11" s="23"/>
      <c r="N11" s="23"/>
      <c r="O11" s="23"/>
      <c r="P11" s="23"/>
      <c r="Q11" s="23"/>
      <c r="R11" s="23">
        <f>SUM(R12:R16)</f>
        <v>8350960</v>
      </c>
    </row>
    <row r="12" spans="1:18" ht="57.75" customHeight="1">
      <c r="A12" s="54"/>
      <c r="B12" s="4" t="s">
        <v>6</v>
      </c>
      <c r="C12" s="4" t="s">
        <v>7</v>
      </c>
      <c r="D12" s="4" t="s">
        <v>8</v>
      </c>
      <c r="E12" s="5">
        <v>5077837</v>
      </c>
      <c r="F12" s="9">
        <v>780380</v>
      </c>
      <c r="G12" s="9">
        <v>568152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>
        <f t="shared" ref="R12:R21" si="5">SUM(F12:I12)</f>
        <v>1348532</v>
      </c>
    </row>
    <row r="13" spans="1:18" ht="57.75" customHeight="1">
      <c r="A13" s="54"/>
      <c r="B13" s="4" t="s">
        <v>26</v>
      </c>
      <c r="C13" s="4" t="s">
        <v>32</v>
      </c>
      <c r="D13" s="4" t="s">
        <v>27</v>
      </c>
      <c r="E13" s="5">
        <f>SUM(F13:G13)</f>
        <v>485301</v>
      </c>
      <c r="F13" s="9">
        <v>346502</v>
      </c>
      <c r="G13" s="9">
        <v>138799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>
        <f t="shared" si="5"/>
        <v>485301</v>
      </c>
    </row>
    <row r="14" spans="1:18" ht="72.75" customHeight="1">
      <c r="A14" s="54"/>
      <c r="B14" s="4" t="s">
        <v>9</v>
      </c>
      <c r="C14" s="4" t="s">
        <v>10</v>
      </c>
      <c r="D14" s="4" t="s">
        <v>29</v>
      </c>
      <c r="E14" s="5">
        <v>1186325</v>
      </c>
      <c r="F14" s="9">
        <v>153507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>
        <f t="shared" si="5"/>
        <v>153507</v>
      </c>
    </row>
    <row r="15" spans="1:18" ht="33" customHeight="1">
      <c r="A15" s="54"/>
      <c r="B15" s="4" t="s">
        <v>23</v>
      </c>
      <c r="C15" s="4" t="s">
        <v>10</v>
      </c>
      <c r="D15" s="4" t="s">
        <v>28</v>
      </c>
      <c r="E15" s="5">
        <v>19818699</v>
      </c>
      <c r="F15" s="9">
        <v>6016840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>
        <f t="shared" si="5"/>
        <v>6016840</v>
      </c>
    </row>
    <row r="16" spans="1:18" ht="33" customHeight="1">
      <c r="A16" s="54"/>
      <c r="B16" s="4" t="s">
        <v>56</v>
      </c>
      <c r="C16" s="4" t="s">
        <v>57</v>
      </c>
      <c r="D16" s="59" t="s">
        <v>27</v>
      </c>
      <c r="E16" s="9">
        <v>346780</v>
      </c>
      <c r="F16" s="9">
        <v>162310</v>
      </c>
      <c r="G16" s="9">
        <v>184470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>
        <f t="shared" si="5"/>
        <v>346780</v>
      </c>
    </row>
    <row r="17" spans="1:18" ht="26.25" customHeight="1">
      <c r="A17" s="53"/>
      <c r="B17" s="22" t="s">
        <v>5</v>
      </c>
      <c r="C17" s="22"/>
      <c r="D17" s="22"/>
      <c r="E17" s="26">
        <f>SUM(E18)</f>
        <v>19620</v>
      </c>
      <c r="F17" s="26">
        <f>SUM(F18)</f>
        <v>19620</v>
      </c>
      <c r="G17" s="26">
        <f t="shared" ref="G17:I17" si="6">SUM(G18)</f>
        <v>0</v>
      </c>
      <c r="H17" s="26">
        <f t="shared" si="6"/>
        <v>0</v>
      </c>
      <c r="I17" s="26">
        <f t="shared" si="6"/>
        <v>0</v>
      </c>
      <c r="J17" s="26"/>
      <c r="K17" s="26"/>
      <c r="L17" s="26"/>
      <c r="M17" s="26"/>
      <c r="N17" s="26"/>
      <c r="O17" s="26"/>
      <c r="P17" s="26"/>
      <c r="Q17" s="26"/>
      <c r="R17" s="21">
        <f t="shared" si="5"/>
        <v>19620</v>
      </c>
    </row>
    <row r="18" spans="1:18" ht="57.75" customHeight="1">
      <c r="A18" s="54"/>
      <c r="B18" s="4" t="s">
        <v>6</v>
      </c>
      <c r="C18" s="4" t="s">
        <v>7</v>
      </c>
      <c r="D18" s="12">
        <v>2013</v>
      </c>
      <c r="E18" s="7">
        <v>19620</v>
      </c>
      <c r="F18" s="10">
        <v>19620</v>
      </c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9">
        <f t="shared" si="5"/>
        <v>19620</v>
      </c>
    </row>
    <row r="19" spans="1:18" ht="43.5" customHeight="1">
      <c r="A19" s="54" t="s">
        <v>51</v>
      </c>
      <c r="B19" s="4" t="s">
        <v>52</v>
      </c>
      <c r="C19" s="11"/>
      <c r="D19" s="11"/>
      <c r="E19" s="5">
        <v>0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>
        <f t="shared" si="5"/>
        <v>0</v>
      </c>
    </row>
    <row r="20" spans="1:18" ht="26.25" customHeight="1">
      <c r="A20" s="54"/>
      <c r="B20" s="6" t="s">
        <v>4</v>
      </c>
      <c r="C20" s="12"/>
      <c r="D20" s="12"/>
      <c r="E20" s="7">
        <v>0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9">
        <f t="shared" si="5"/>
        <v>0</v>
      </c>
    </row>
    <row r="21" spans="1:18" ht="23.25" customHeight="1">
      <c r="A21" s="54"/>
      <c r="B21" s="6" t="s">
        <v>5</v>
      </c>
      <c r="C21" s="12"/>
      <c r="D21" s="12"/>
      <c r="E21" s="7">
        <v>0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9">
        <f t="shared" si="5"/>
        <v>0</v>
      </c>
    </row>
    <row r="22" spans="1:18" ht="25.5" customHeight="1">
      <c r="A22" s="52" t="s">
        <v>54</v>
      </c>
      <c r="B22" s="24" t="s">
        <v>53</v>
      </c>
      <c r="C22" s="24"/>
      <c r="D22" s="24"/>
      <c r="E22" s="27">
        <v>40585462</v>
      </c>
      <c r="F22" s="25">
        <f>SUM(F23+F33)</f>
        <v>10017948</v>
      </c>
      <c r="G22" s="25">
        <f>SUM(G23+G33)</f>
        <v>8425590</v>
      </c>
      <c r="H22" s="25">
        <f>SUM(H23+H33)</f>
        <v>9106238</v>
      </c>
      <c r="I22" s="25">
        <f>SUM(I23+I33)</f>
        <v>5143735</v>
      </c>
      <c r="J22" s="25"/>
      <c r="K22" s="25"/>
      <c r="L22" s="25"/>
      <c r="M22" s="25"/>
      <c r="N22" s="25"/>
      <c r="O22" s="25"/>
      <c r="P22" s="25"/>
      <c r="Q22" s="25"/>
      <c r="R22" s="25">
        <f>SUM(R23+R33)</f>
        <v>30544934</v>
      </c>
    </row>
    <row r="23" spans="1:18" ht="24.75" customHeight="1">
      <c r="A23" s="53"/>
      <c r="B23" s="22" t="s">
        <v>4</v>
      </c>
      <c r="C23" s="22"/>
      <c r="D23" s="22"/>
      <c r="E23" s="23">
        <f>SUM(E24+E25+E26+E30+E31+E32)</f>
        <v>32489044</v>
      </c>
      <c r="F23" s="23">
        <f>SUM(F24+F25+F26+F30+F31+F32)</f>
        <v>6761532</v>
      </c>
      <c r="G23" s="23">
        <f t="shared" ref="G23:I23" si="7">SUM(G24+G25+G26+G30+G31+G32)</f>
        <v>7695196</v>
      </c>
      <c r="H23" s="23">
        <f t="shared" si="7"/>
        <v>8606238</v>
      </c>
      <c r="I23" s="23">
        <f t="shared" si="7"/>
        <v>4643735</v>
      </c>
      <c r="J23" s="23"/>
      <c r="K23" s="23"/>
      <c r="L23" s="23"/>
      <c r="M23" s="23"/>
      <c r="N23" s="23"/>
      <c r="O23" s="23"/>
      <c r="P23" s="23"/>
      <c r="Q23" s="23"/>
      <c r="R23" s="21">
        <f>SUM(R24+R25+R26+R30+R31+R32)</f>
        <v>26732934</v>
      </c>
    </row>
    <row r="24" spans="1:18" ht="56.25" customHeight="1">
      <c r="A24" s="54"/>
      <c r="B24" s="11" t="s">
        <v>22</v>
      </c>
      <c r="C24" s="4" t="s">
        <v>12</v>
      </c>
      <c r="D24" s="4" t="s">
        <v>18</v>
      </c>
      <c r="E24" s="5">
        <v>65191</v>
      </c>
      <c r="F24" s="9">
        <v>29336</v>
      </c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>
        <v>0</v>
      </c>
    </row>
    <row r="25" spans="1:18" ht="72" customHeight="1">
      <c r="A25" s="54"/>
      <c r="B25" s="13" t="s">
        <v>39</v>
      </c>
      <c r="C25" s="4" t="s">
        <v>12</v>
      </c>
      <c r="D25" s="14" t="s">
        <v>27</v>
      </c>
      <c r="E25" s="15">
        <v>250000</v>
      </c>
      <c r="F25" s="16">
        <v>100000</v>
      </c>
      <c r="G25" s="9">
        <v>150000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>
        <f>SUM(F25:I25)</f>
        <v>250000</v>
      </c>
    </row>
    <row r="26" spans="1:18" ht="81" customHeight="1">
      <c r="A26" s="54"/>
      <c r="B26" s="11" t="s">
        <v>30</v>
      </c>
      <c r="C26" s="4" t="s">
        <v>12</v>
      </c>
      <c r="D26" s="4" t="s">
        <v>31</v>
      </c>
      <c r="E26" s="5">
        <f>SUM(F26:H26)</f>
        <v>650400</v>
      </c>
      <c r="F26" s="9">
        <v>216800</v>
      </c>
      <c r="G26" s="9">
        <v>216800</v>
      </c>
      <c r="H26" s="9">
        <v>216800</v>
      </c>
      <c r="I26" s="9"/>
      <c r="J26" s="9"/>
      <c r="K26" s="9"/>
      <c r="L26" s="9"/>
      <c r="M26" s="9"/>
      <c r="N26" s="9"/>
      <c r="O26" s="9"/>
      <c r="P26" s="9"/>
      <c r="Q26" s="9"/>
      <c r="R26" s="9">
        <f>SUM(F26:I26)</f>
        <v>650400</v>
      </c>
    </row>
    <row r="27" spans="1:18" ht="72" customHeight="1">
      <c r="A27" s="51"/>
      <c r="B27" s="60" t="s">
        <v>0</v>
      </c>
      <c r="C27" s="60" t="s">
        <v>33</v>
      </c>
      <c r="D27" s="60" t="s">
        <v>34</v>
      </c>
      <c r="E27" s="60" t="s">
        <v>35</v>
      </c>
      <c r="F27" s="60">
        <v>2013</v>
      </c>
      <c r="G27" s="60">
        <v>2014</v>
      </c>
      <c r="H27" s="60">
        <v>2015</v>
      </c>
      <c r="I27" s="60">
        <v>2016</v>
      </c>
      <c r="J27" s="55"/>
      <c r="K27" s="55"/>
      <c r="L27" s="55"/>
      <c r="M27" s="55"/>
      <c r="N27" s="55"/>
      <c r="O27" s="55"/>
      <c r="P27" s="55"/>
      <c r="Q27" s="55"/>
      <c r="R27" s="60" t="s">
        <v>36</v>
      </c>
    </row>
    <row r="28" spans="1:18" ht="0.75" customHeight="1">
      <c r="A28" s="51"/>
      <c r="B28" s="61"/>
      <c r="C28" s="61"/>
      <c r="D28" s="61"/>
      <c r="E28" s="61"/>
      <c r="F28" s="61"/>
      <c r="G28" s="61"/>
      <c r="H28" s="61"/>
      <c r="I28" s="61"/>
      <c r="J28" s="56"/>
      <c r="K28" s="56"/>
      <c r="L28" s="56"/>
      <c r="M28" s="56"/>
      <c r="N28" s="56"/>
      <c r="O28" s="56"/>
      <c r="P28" s="56"/>
      <c r="Q28" s="56"/>
      <c r="R28" s="61"/>
    </row>
    <row r="29" spans="1:18" ht="72" hidden="1" customHeight="1">
      <c r="A29" s="51"/>
      <c r="B29" s="62"/>
      <c r="C29" s="30" t="s">
        <v>1</v>
      </c>
      <c r="D29" s="30"/>
      <c r="E29" s="30"/>
      <c r="F29" s="62"/>
      <c r="G29" s="62"/>
      <c r="H29" s="62"/>
      <c r="I29" s="62"/>
      <c r="J29" s="57"/>
      <c r="K29" s="57"/>
      <c r="L29" s="57"/>
      <c r="M29" s="57"/>
      <c r="N29" s="57"/>
      <c r="O29" s="57"/>
      <c r="P29" s="57"/>
      <c r="Q29" s="57"/>
      <c r="R29" s="62"/>
    </row>
    <row r="30" spans="1:18" ht="72" customHeight="1">
      <c r="A30" s="54"/>
      <c r="B30" s="4" t="s">
        <v>24</v>
      </c>
      <c r="C30" s="4" t="s">
        <v>12</v>
      </c>
      <c r="D30" s="4" t="s">
        <v>13</v>
      </c>
      <c r="E30" s="5">
        <v>30274247</v>
      </c>
      <c r="F30" s="9">
        <v>6090072</v>
      </c>
      <c r="G30" s="9">
        <v>7022664</v>
      </c>
      <c r="H30" s="9">
        <v>8076063</v>
      </c>
      <c r="I30" s="9">
        <v>4643735</v>
      </c>
      <c r="J30" s="9"/>
      <c r="K30" s="9"/>
      <c r="L30" s="9"/>
      <c r="M30" s="9"/>
      <c r="N30" s="9"/>
      <c r="O30" s="9"/>
      <c r="P30" s="9"/>
      <c r="Q30" s="9"/>
      <c r="R30" s="9">
        <f>SUM(F30:I30)</f>
        <v>25832534</v>
      </c>
    </row>
    <row r="31" spans="1:18" ht="72" customHeight="1">
      <c r="A31" s="54"/>
      <c r="B31" s="11" t="s">
        <v>25</v>
      </c>
      <c r="C31" s="4" t="s">
        <v>12</v>
      </c>
      <c r="D31" s="4" t="s">
        <v>18</v>
      </c>
      <c r="E31" s="5">
        <v>40824</v>
      </c>
      <c r="F31" s="9">
        <v>25324</v>
      </c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>
        <v>0</v>
      </c>
    </row>
    <row r="32" spans="1:18" ht="72" customHeight="1">
      <c r="A32" s="54"/>
      <c r="B32" s="11" t="s">
        <v>20</v>
      </c>
      <c r="C32" s="4" t="s">
        <v>12</v>
      </c>
      <c r="D32" s="4" t="s">
        <v>21</v>
      </c>
      <c r="E32" s="5">
        <v>1208382</v>
      </c>
      <c r="F32" s="9">
        <v>300000</v>
      </c>
      <c r="G32" s="9">
        <v>305732</v>
      </c>
      <c r="H32" s="9">
        <v>313375</v>
      </c>
      <c r="I32" s="9"/>
      <c r="J32" s="9"/>
      <c r="K32" s="9"/>
      <c r="L32" s="9"/>
      <c r="M32" s="9"/>
      <c r="N32" s="9"/>
      <c r="O32" s="9"/>
      <c r="P32" s="9"/>
      <c r="Q32" s="9"/>
      <c r="R32" s="9"/>
    </row>
    <row r="33" spans="1:19" ht="29.25" customHeight="1">
      <c r="A33" s="53"/>
      <c r="B33" s="22" t="s">
        <v>5</v>
      </c>
      <c r="C33" s="28"/>
      <c r="D33" s="28"/>
      <c r="E33" s="29">
        <f t="shared" ref="E33:R33" si="8">SUM(E34:E39)</f>
        <v>9876613</v>
      </c>
      <c r="F33" s="29">
        <f t="shared" si="8"/>
        <v>3256416</v>
      </c>
      <c r="G33" s="29">
        <f t="shared" si="8"/>
        <v>730394</v>
      </c>
      <c r="H33" s="29">
        <f t="shared" si="8"/>
        <v>500000</v>
      </c>
      <c r="I33" s="29">
        <f t="shared" si="8"/>
        <v>500000</v>
      </c>
      <c r="J33" s="29"/>
      <c r="K33" s="29"/>
      <c r="L33" s="29"/>
      <c r="M33" s="29"/>
      <c r="N33" s="29"/>
      <c r="O33" s="29"/>
      <c r="P33" s="29"/>
      <c r="Q33" s="29"/>
      <c r="R33" s="29">
        <f t="shared" si="8"/>
        <v>3812000</v>
      </c>
    </row>
    <row r="34" spans="1:19" ht="60.75" customHeight="1">
      <c r="A34" s="54"/>
      <c r="B34" s="11" t="s">
        <v>38</v>
      </c>
      <c r="C34" s="4" t="s">
        <v>12</v>
      </c>
      <c r="D34" s="4" t="s">
        <v>14</v>
      </c>
      <c r="E34" s="5">
        <v>6808000</v>
      </c>
      <c r="F34" s="9">
        <v>2000000</v>
      </c>
      <c r="G34" s="9">
        <v>500000</v>
      </c>
      <c r="H34" s="9">
        <v>500000</v>
      </c>
      <c r="I34" s="9">
        <v>500000</v>
      </c>
      <c r="J34" s="9"/>
      <c r="K34" s="9"/>
      <c r="L34" s="9"/>
      <c r="M34" s="9"/>
      <c r="N34" s="9"/>
      <c r="O34" s="9"/>
      <c r="P34" s="9"/>
      <c r="Q34" s="9"/>
      <c r="R34" s="9">
        <f>SUM(F34:I34)</f>
        <v>3500000</v>
      </c>
    </row>
    <row r="35" spans="1:19" ht="72" customHeight="1">
      <c r="A35" s="54"/>
      <c r="B35" s="11" t="s">
        <v>15</v>
      </c>
      <c r="C35" s="4" t="s">
        <v>12</v>
      </c>
      <c r="D35" s="4" t="s">
        <v>11</v>
      </c>
      <c r="E35" s="5">
        <v>25981</v>
      </c>
      <c r="F35" s="9">
        <v>4138</v>
      </c>
      <c r="G35" s="9">
        <v>15203</v>
      </c>
      <c r="H35" s="9"/>
      <c r="I35" s="9"/>
      <c r="J35" s="9"/>
      <c r="K35" s="9"/>
      <c r="L35" s="9"/>
      <c r="M35" s="9"/>
      <c r="N35" s="9"/>
      <c r="O35" s="9"/>
      <c r="P35" s="9"/>
      <c r="Q35" s="9"/>
      <c r="R35" s="9">
        <v>0</v>
      </c>
    </row>
    <row r="36" spans="1:19" ht="67.5" customHeight="1">
      <c r="A36" s="54"/>
      <c r="B36" s="11" t="s">
        <v>16</v>
      </c>
      <c r="C36" s="4" t="s">
        <v>12</v>
      </c>
      <c r="D36" s="4" t="s">
        <v>11</v>
      </c>
      <c r="E36" s="5">
        <v>634332</v>
      </c>
      <c r="F36" s="9">
        <v>343978</v>
      </c>
      <c r="G36" s="9">
        <v>215191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>
        <v>0</v>
      </c>
    </row>
    <row r="37" spans="1:19" ht="67.5" customHeight="1">
      <c r="A37" s="54"/>
      <c r="B37" s="11" t="s">
        <v>17</v>
      </c>
      <c r="C37" s="4" t="s">
        <v>12</v>
      </c>
      <c r="D37" s="4" t="s">
        <v>18</v>
      </c>
      <c r="E37" s="5">
        <v>1996300</v>
      </c>
      <c r="F37" s="9">
        <v>596300</v>
      </c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>
        <v>0</v>
      </c>
    </row>
    <row r="38" spans="1:19" ht="39.75" customHeight="1">
      <c r="A38" s="54"/>
      <c r="B38" s="11" t="s">
        <v>19</v>
      </c>
      <c r="C38" s="4" t="s">
        <v>12</v>
      </c>
      <c r="D38" s="4" t="s">
        <v>18</v>
      </c>
      <c r="E38" s="5">
        <v>162000</v>
      </c>
      <c r="F38" s="9">
        <v>112000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>
        <v>112000</v>
      </c>
    </row>
    <row r="39" spans="1:19" ht="45" customHeight="1">
      <c r="A39" s="54"/>
      <c r="B39" s="11" t="s">
        <v>40</v>
      </c>
      <c r="C39" s="4" t="s">
        <v>12</v>
      </c>
      <c r="D39" s="4" t="s">
        <v>18</v>
      </c>
      <c r="E39" s="5">
        <v>250000</v>
      </c>
      <c r="F39" s="9">
        <v>200000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>
        <f>SUM(F39:I39)</f>
        <v>200000</v>
      </c>
    </row>
    <row r="40" spans="1:19" ht="66" customHeight="1">
      <c r="A40" s="35"/>
      <c r="B40" s="34"/>
      <c r="C40" s="34"/>
      <c r="D40" s="34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5"/>
    </row>
    <row r="41" spans="1:19" ht="26.25" customHeight="1">
      <c r="A41" s="35"/>
      <c r="B41" s="37"/>
      <c r="C41" s="37"/>
      <c r="D41" s="37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6"/>
      <c r="S41" s="35"/>
    </row>
    <row r="42" spans="1:19" ht="39" customHeight="1">
      <c r="A42" s="35"/>
      <c r="B42" s="34"/>
      <c r="C42" s="34"/>
      <c r="D42" s="34"/>
      <c r="E42" s="39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5"/>
    </row>
    <row r="43" spans="1:19" ht="46.5" customHeight="1">
      <c r="A43" s="35"/>
      <c r="B43" s="34"/>
      <c r="C43" s="34"/>
      <c r="D43" s="34"/>
      <c r="E43" s="39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5"/>
    </row>
    <row r="44" spans="1:19" ht="46.5" customHeight="1">
      <c r="A44" s="35"/>
      <c r="B44" s="34"/>
      <c r="C44" s="34"/>
      <c r="D44" s="34"/>
      <c r="E44" s="39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5"/>
    </row>
    <row r="45" spans="1:19" ht="56.25" customHeight="1">
      <c r="A45" s="35"/>
      <c r="B45" s="34"/>
      <c r="C45" s="34"/>
      <c r="D45" s="34"/>
      <c r="E45" s="39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5"/>
    </row>
    <row r="46" spans="1:19">
      <c r="A46" s="35"/>
      <c r="B46" s="37"/>
      <c r="C46" s="37"/>
      <c r="D46" s="37"/>
      <c r="E46" s="40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6"/>
      <c r="S46" s="35"/>
    </row>
    <row r="47" spans="1:19">
      <c r="A47" s="35"/>
      <c r="B47" s="34"/>
      <c r="C47" s="34"/>
      <c r="D47" s="34"/>
      <c r="E47" s="39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5"/>
    </row>
    <row r="48" spans="1:19">
      <c r="A48" s="35"/>
      <c r="B48" s="37"/>
      <c r="C48" s="37"/>
      <c r="D48" s="37"/>
      <c r="E48" s="40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6"/>
      <c r="S48" s="35"/>
    </row>
    <row r="49" spans="1:19">
      <c r="A49" s="35"/>
      <c r="B49" s="34"/>
      <c r="C49" s="34"/>
      <c r="D49" s="34"/>
      <c r="E49" s="39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5"/>
    </row>
    <row r="50" spans="1:19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</row>
    <row r="51" spans="1:19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</row>
    <row r="52" spans="1:19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</row>
  </sheetData>
  <mergeCells count="13">
    <mergeCell ref="R27:R29"/>
    <mergeCell ref="R4:R5"/>
    <mergeCell ref="B4:B6"/>
    <mergeCell ref="C4:C5"/>
    <mergeCell ref="B27:B29"/>
    <mergeCell ref="C27:C28"/>
    <mergeCell ref="D27:D28"/>
    <mergeCell ref="E27:E28"/>
    <mergeCell ref="F27:F29"/>
    <mergeCell ref="G27:G29"/>
    <mergeCell ref="H27:H29"/>
    <mergeCell ref="I27:I29"/>
    <mergeCell ref="F4:Q4"/>
  </mergeCells>
  <pageMargins left="0.70866141732283472" right="0.70866141732283472" top="0.74803149606299213" bottom="0.74803149606299213" header="0.31496062992125984" footer="0.31496062992125984"/>
  <pageSetup paperSize="8" scale="79" orientation="landscape" horizontalDpi="4294967293" r:id="rId1"/>
  <headerFooter>
    <oddHeader xml:space="preserve">&amp;RZałącznik Nr  2
do Uchwały nr XXIX - 306/2013 Rady Powiatu Wołomińskiego z dnia 27 maja 2013 r.
</oddHeader>
  </headerFooter>
  <rowBreaks count="1" manualBreakCount="1">
    <brk id="39" max="16383" man="1"/>
  </rowBreaks>
  <colBreaks count="1" manualBreakCount="1">
    <brk id="18" max="37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f06</dc:creator>
  <cp:lastModifiedBy>f06</cp:lastModifiedBy>
  <cp:lastPrinted>2013-05-29T11:56:42Z</cp:lastPrinted>
  <dcterms:created xsi:type="dcterms:W3CDTF">2012-11-14T18:24:19Z</dcterms:created>
  <dcterms:modified xsi:type="dcterms:W3CDTF">2013-05-29T12:07:43Z</dcterms:modified>
</cp:coreProperties>
</file>